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SILVIA\AreaComune\FORMAT-OFFERTE - fornitura e posa-FORFAIT e ECONOMIA\"/>
    </mc:Choice>
  </mc:AlternateContent>
  <bookViews>
    <workbookView xWindow="12585" yWindow="-15" windowWidth="12630" windowHeight="12345"/>
  </bookViews>
  <sheets>
    <sheet name="OFF.826 LAV in ECONOMIA" sheetId="5" r:id="rId1"/>
    <sheet name="CONSUNTIVO LAVORI 07-2016" sheetId="1" r:id="rId2"/>
    <sheet name="fattore di ricarica" sheetId="4" r:id="rId3"/>
  </sheets>
  <calcPr calcId="162913"/>
</workbook>
</file>

<file path=xl/calcChain.xml><?xml version="1.0" encoding="utf-8"?>
<calcChain xmlns="http://schemas.openxmlformats.org/spreadsheetml/2006/main">
  <c r="N15" i="1" l="1"/>
  <c r="F15" i="1"/>
  <c r="N14" i="1"/>
  <c r="F14" i="1"/>
  <c r="N13" i="1"/>
  <c r="F13" i="1"/>
  <c r="N12" i="1"/>
  <c r="F12" i="1"/>
  <c r="N11" i="1"/>
  <c r="F11" i="1"/>
  <c r="L8" i="1"/>
  <c r="N8" i="1" s="1"/>
  <c r="F8" i="1"/>
  <c r="L7" i="1"/>
  <c r="F7" i="1"/>
  <c r="L6" i="1"/>
  <c r="N6" i="1" s="1"/>
  <c r="F6" i="1"/>
  <c r="N12" i="5"/>
  <c r="N11" i="5"/>
  <c r="L8" i="5"/>
  <c r="N8" i="5" s="1"/>
  <c r="L7" i="5"/>
  <c r="L6" i="5"/>
  <c r="N6" i="5"/>
  <c r="N15" i="5"/>
  <c r="N14" i="5"/>
  <c r="O14" i="5" s="1"/>
  <c r="N13" i="5"/>
  <c r="O13" i="5" s="1"/>
  <c r="O12" i="5"/>
  <c r="O11" i="5"/>
  <c r="N7" i="5"/>
  <c r="O12" i="1" l="1"/>
  <c r="O14" i="1"/>
  <c r="O6" i="1"/>
  <c r="N7" i="1"/>
  <c r="O7" i="1" s="1"/>
  <c r="O8" i="1"/>
  <c r="O11" i="1"/>
  <c r="O13" i="1"/>
  <c r="O15" i="1"/>
  <c r="O17" i="1" l="1"/>
  <c r="F15" i="5"/>
  <c r="O15" i="5" s="1"/>
  <c r="F14" i="5"/>
  <c r="F13" i="5"/>
  <c r="F12" i="5"/>
  <c r="F11" i="5"/>
  <c r="F8" i="5"/>
  <c r="O8" i="5" s="1"/>
  <c r="F7" i="5"/>
  <c r="O7" i="5" s="1"/>
  <c r="F6" i="5"/>
  <c r="O6" i="5" s="1"/>
  <c r="O17" i="5" l="1"/>
</calcChain>
</file>

<file path=xl/sharedStrings.xml><?xml version="1.0" encoding="utf-8"?>
<sst xmlns="http://schemas.openxmlformats.org/spreadsheetml/2006/main" count="111" uniqueCount="44">
  <si>
    <t>PREZZO FINALE</t>
  </si>
  <si>
    <t>RICARICO</t>
  </si>
  <si>
    <t>COSTO STANDARD</t>
  </si>
  <si>
    <t>FATTORE DI MOLTIPLICAZIONE</t>
  </si>
  <si>
    <t>% ARR.</t>
  </si>
  <si>
    <t>alla c.a. Sig.</t>
  </si>
  <si>
    <t>DESCRIZIONE</t>
  </si>
  <si>
    <t>TARIFFA</t>
  </si>
  <si>
    <t>ATTREZZATURA</t>
  </si>
  <si>
    <t>TRASPORTO ATTREZZATURA</t>
  </si>
  <si>
    <t>OPERATORI</t>
  </si>
  <si>
    <t>QUANTITA'</t>
  </si>
  <si>
    <t>KILOMETRI</t>
  </si>
  <si>
    <t>PREZZO UNITARIO</t>
  </si>
  <si>
    <t>IMPORTO TOTALE</t>
  </si>
  <si>
    <t>n. GIORNI</t>
  </si>
  <si>
    <t>n. ORE</t>
  </si>
  <si>
    <t>TOTALE</t>
  </si>
  <si>
    <t>ACCETTAZIONE LAVORI: a FINE LAVORI, su verbale controfirmato dalle parti</t>
  </si>
  <si>
    <t>FATTURAZIONE: a FINE LAVORI</t>
  </si>
  <si>
    <t>via Carpenè 23, Maron di Brugnera (PN)</t>
  </si>
  <si>
    <t>tel. 0434 789311 - fax. 0434 733781 - P.I. 01633040934</t>
  </si>
  <si>
    <t>GERARDI RENZO</t>
  </si>
  <si>
    <t>OPERAIO FORNELLISTA ore di lavoro ordinario</t>
  </si>
  <si>
    <t>OPERAIO FORNELLISTA ore di viaggio</t>
  </si>
  <si>
    <t>SPESE VIAGGIO</t>
  </si>
  <si>
    <t>Riprese di carico AISI 310</t>
  </si>
  <si>
    <r>
      <t xml:space="preserve">TUBO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 40 AISI 304</t>
    </r>
  </si>
  <si>
    <t>Lamierino inox 100x100x2</t>
  </si>
  <si>
    <t>Lamierino inox 100x100x3</t>
  </si>
  <si>
    <t>NOME AZIENDA</t>
  </si>
  <si>
    <t xml:space="preserve">QUANTITA' </t>
  </si>
  <si>
    <t>U.M.</t>
  </si>
  <si>
    <t>ore</t>
  </si>
  <si>
    <t>km</t>
  </si>
  <si>
    <t>forfait</t>
  </si>
  <si>
    <t>LUOGO DI MONTAGGIO: Vs. sede Monfalcone</t>
  </si>
  <si>
    <t>PERIODO LAVORI: febbraio 2017 per c.a. 5 gg.</t>
  </si>
  <si>
    <t>INIZIO LAVORI: su Vs. richiesta da febbraio 2017</t>
  </si>
  <si>
    <t>PAGAMENTO: RIBA 90 gg. F.M.</t>
  </si>
  <si>
    <t>VALIDITA' OFFERTA: 30 gg. dalla presente</t>
  </si>
  <si>
    <t>n.</t>
  </si>
  <si>
    <t>A seguito Vs. richiesta in data</t>
  </si>
  <si>
    <t xml:space="preserve">Consuntivo dei lavori in economia dal           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</si>
</sst>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#,##0.0000\ &quot;€&quot;"/>
  </numFmts>
  <fonts count="10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9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9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64" fontId="2" fillId="2" borderId="4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2" borderId="1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/>
    <xf numFmtId="2" fontId="5" fillId="0" borderId="2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 inden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/>
    <xf numFmtId="164" fontId="3" fillId="0" borderId="22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center" vertical="center" textRotation="90"/>
    </xf>
    <xf numFmtId="49" fontId="0" fillId="0" borderId="18" xfId="0" applyNumberFormat="1" applyBorder="1" applyAlignment="1">
      <alignment horizontal="center" vertical="center" textRotation="90"/>
    </xf>
    <xf numFmtId="49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49" fontId="2" fillId="0" borderId="19" xfId="0" applyNumberFormat="1" applyFont="1" applyBorder="1" applyAlignment="1">
      <alignment horizontal="center" vertical="center" textRotation="90"/>
    </xf>
    <xf numFmtId="49" fontId="2" fillId="0" borderId="17" xfId="0" applyNumberFormat="1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Normal="100" workbookViewId="0">
      <selection activeCell="E8" sqref="E8"/>
    </sheetView>
  </sheetViews>
  <sheetFormatPr defaultRowHeight="15" x14ac:dyDescent="0.25"/>
  <cols>
    <col min="1" max="1" width="14.28515625" customWidth="1"/>
    <col min="2" max="2" width="46" customWidth="1"/>
    <col min="3" max="3" width="12.7109375" customWidth="1"/>
    <col min="4" max="5" width="8.7109375" customWidth="1"/>
    <col min="6" max="6" width="12.7109375" customWidth="1"/>
    <col min="7" max="7" width="4.7109375" customWidth="1"/>
    <col min="8" max="8" width="7.7109375" customWidth="1"/>
    <col min="9" max="9" width="6.7109375" customWidth="1"/>
    <col min="10" max="10" width="10.7109375" customWidth="1"/>
    <col min="11" max="11" width="8.7109375" customWidth="1"/>
    <col min="12" max="12" width="10.7109375" customWidth="1"/>
    <col min="13" max="13" width="6.7109375" customWidth="1"/>
    <col min="14" max="14" width="9.28515625" bestFit="1" customWidth="1"/>
    <col min="15" max="15" width="15.7109375" customWidth="1"/>
  </cols>
  <sheetData>
    <row r="1" spans="1:15" ht="20.100000000000001" customHeight="1" x14ac:dyDescent="0.25">
      <c r="A1" s="70" t="s">
        <v>30</v>
      </c>
      <c r="B1" s="70"/>
      <c r="C1" s="70"/>
      <c r="D1" s="70"/>
      <c r="E1" s="70"/>
      <c r="F1" s="70"/>
    </row>
    <row r="2" spans="1:15" ht="20.100000000000001" customHeight="1" x14ac:dyDescent="0.25">
      <c r="A2" s="70" t="s">
        <v>20</v>
      </c>
      <c r="B2" s="70"/>
      <c r="C2" s="70"/>
      <c r="D2" s="70"/>
      <c r="E2" s="70"/>
      <c r="F2" s="70"/>
      <c r="G2" s="3"/>
      <c r="H2" s="4"/>
    </row>
    <row r="3" spans="1:15" ht="20.100000000000001" customHeight="1" x14ac:dyDescent="0.25">
      <c r="A3" s="70" t="s">
        <v>21</v>
      </c>
      <c r="B3" s="70"/>
      <c r="C3" s="70"/>
      <c r="D3" s="70"/>
      <c r="E3" s="70"/>
      <c r="F3" s="70"/>
      <c r="G3" s="3"/>
      <c r="H3" s="4"/>
    </row>
    <row r="4" spans="1:15" ht="20.100000000000001" customHeight="1" x14ac:dyDescent="0.25">
      <c r="A4" s="30"/>
      <c r="B4" s="6"/>
      <c r="C4" s="6"/>
      <c r="D4" s="6"/>
      <c r="E4" s="6"/>
      <c r="F4" s="3"/>
      <c r="G4" s="3"/>
      <c r="H4" s="4"/>
      <c r="I4" s="5"/>
      <c r="J4" s="5"/>
      <c r="K4" s="5"/>
      <c r="L4" s="38"/>
      <c r="M4" s="38"/>
      <c r="N4" s="39"/>
    </row>
    <row r="5" spans="1:15" ht="30" customHeight="1" x14ac:dyDescent="0.25">
      <c r="A5" s="71" t="s">
        <v>6</v>
      </c>
      <c r="B5" s="72"/>
      <c r="C5" s="7" t="s">
        <v>2</v>
      </c>
      <c r="D5" s="7" t="s">
        <v>1</v>
      </c>
      <c r="E5" s="7" t="s">
        <v>4</v>
      </c>
      <c r="F5" s="7" t="s">
        <v>13</v>
      </c>
      <c r="H5" s="7" t="s">
        <v>15</v>
      </c>
      <c r="I5" s="7" t="s">
        <v>16</v>
      </c>
      <c r="J5" s="7" t="s">
        <v>10</v>
      </c>
      <c r="K5" s="7" t="s">
        <v>12</v>
      </c>
      <c r="L5" s="7" t="s">
        <v>31</v>
      </c>
      <c r="M5" s="7" t="s">
        <v>32</v>
      </c>
      <c r="N5" s="7" t="s">
        <v>17</v>
      </c>
      <c r="O5" s="7" t="s">
        <v>14</v>
      </c>
    </row>
    <row r="6" spans="1:15" s="1" customFormat="1" ht="21.95" customHeight="1" x14ac:dyDescent="0.2">
      <c r="A6" s="73" t="s">
        <v>7</v>
      </c>
      <c r="B6" s="26" t="s">
        <v>23</v>
      </c>
      <c r="C6" s="10">
        <v>36</v>
      </c>
      <c r="D6" s="9">
        <v>0.15</v>
      </c>
      <c r="E6" s="58">
        <v>0.02</v>
      </c>
      <c r="F6" s="77">
        <f>(((C6)*IF(D6=15%,1.18,IF(D6=20%,1.25,IF(D6=23%,1.3,IF(D6=25%,1.35,IF(D6=28%,1.4,IF(D6=30%,1.43,IF(D6=35%,1.54,IF(D6=40%,1.67,IF(D6=45%,1.82,IF(D6=50%,2)))))))))))+(C6*E6))</f>
        <v>43.199999999999996</v>
      </c>
      <c r="H6" s="44">
        <v>6</v>
      </c>
      <c r="I6" s="45">
        <v>8.5</v>
      </c>
      <c r="J6" s="45">
        <v>2</v>
      </c>
      <c r="K6" s="45"/>
      <c r="L6" s="61">
        <f>I6*J6</f>
        <v>17</v>
      </c>
      <c r="M6" s="62" t="s">
        <v>33</v>
      </c>
      <c r="N6" s="63">
        <f>IF((H6*L6)=0,"-----",(H6*L6))</f>
        <v>102</v>
      </c>
      <c r="O6" s="64">
        <f>IF((H6*L6)=0,"-----",(N6*F6))</f>
        <v>4406.3999999999996</v>
      </c>
    </row>
    <row r="7" spans="1:15" s="1" customFormat="1" ht="21.95" customHeight="1" x14ac:dyDescent="0.2">
      <c r="A7" s="74"/>
      <c r="B7" s="33" t="s">
        <v>24</v>
      </c>
      <c r="C7" s="32">
        <v>31</v>
      </c>
      <c r="D7" s="31">
        <v>0.15</v>
      </c>
      <c r="E7" s="59">
        <v>0.02</v>
      </c>
      <c r="F7" s="78">
        <f>(((C7)*IF(D7=15%,1.18,IF(D7=20%,1.25,IF(D7=23%,1.3,IF(D7=25%,1.35,IF(D7=28%,1.4,IF(D7=30%,1.43,IF(D7=35%,1.54,IF(D7=40%,1.67,IF(D7=45%,1.82,IF(D7=50%,2)))))))))))+(C7*E7))</f>
        <v>37.199999999999996</v>
      </c>
      <c r="H7" s="46">
        <v>5.5</v>
      </c>
      <c r="I7" s="47">
        <v>2.5</v>
      </c>
      <c r="J7" s="47">
        <v>2</v>
      </c>
      <c r="K7" s="47"/>
      <c r="L7" s="61">
        <f>I7*J7</f>
        <v>5</v>
      </c>
      <c r="M7" s="62" t="s">
        <v>33</v>
      </c>
      <c r="N7" s="63">
        <f>IF((H7*L7)=0,"-----",(H7*L7))</f>
        <v>27.5</v>
      </c>
      <c r="O7" s="64">
        <f>IF((H7*L7)=0,"-----",(N7*F7))</f>
        <v>1022.9999999999999</v>
      </c>
    </row>
    <row r="8" spans="1:15" s="1" customFormat="1" ht="21.95" customHeight="1" x14ac:dyDescent="0.2">
      <c r="A8" s="69"/>
      <c r="B8" s="28" t="s">
        <v>25</v>
      </c>
      <c r="C8" s="12">
        <v>0.8</v>
      </c>
      <c r="D8" s="11">
        <v>0.2</v>
      </c>
      <c r="E8" s="60"/>
      <c r="F8" s="78">
        <f>(((C8)*IF(D8=15%,1.18,IF(D8=20%,1.25,IF(D8=23%,1.3,IF(D8=25%,1.35,IF(D8=28%,1.4,IF(D8=30%,1.43,IF(D8=35%,1.54,IF(D8=40%,1.67,IF(D8=45%,1.82,IF(D8=50%,2)))))))))))+(C8*E8))</f>
        <v>1</v>
      </c>
      <c r="H8" s="48">
        <v>3</v>
      </c>
      <c r="I8" s="49">
        <v>2</v>
      </c>
      <c r="J8" s="49"/>
      <c r="K8" s="49">
        <v>120</v>
      </c>
      <c r="L8" s="61">
        <f>H8*I8*K8</f>
        <v>720</v>
      </c>
      <c r="M8" s="62" t="s">
        <v>34</v>
      </c>
      <c r="N8" s="63">
        <f>IF((L8)=0,"-----",(L8))</f>
        <v>720</v>
      </c>
      <c r="O8" s="64">
        <f>IF((H8*L8)=0,"-----",(N8*F8))</f>
        <v>720</v>
      </c>
    </row>
    <row r="9" spans="1:15" ht="9.9499999999999993" customHeight="1" x14ac:dyDescent="0.25">
      <c r="A9" s="30"/>
      <c r="B9" s="6"/>
      <c r="C9" s="6"/>
      <c r="D9" s="6"/>
      <c r="E9" s="6"/>
      <c r="F9" s="3"/>
      <c r="G9" s="3"/>
      <c r="H9" s="4"/>
      <c r="I9" s="5"/>
      <c r="J9" s="5"/>
      <c r="K9" s="5"/>
      <c r="L9" s="4"/>
      <c r="M9" s="5"/>
      <c r="N9" s="5"/>
      <c r="O9" s="5"/>
    </row>
    <row r="10" spans="1:15" ht="30" customHeight="1" x14ac:dyDescent="0.25">
      <c r="A10" s="71" t="s">
        <v>6</v>
      </c>
      <c r="B10" s="72"/>
      <c r="C10" s="7" t="s">
        <v>2</v>
      </c>
      <c r="D10" s="7" t="s">
        <v>1</v>
      </c>
      <c r="E10" s="7" t="s">
        <v>4</v>
      </c>
      <c r="F10" s="7" t="s">
        <v>0</v>
      </c>
      <c r="H10" s="41" t="s">
        <v>15</v>
      </c>
      <c r="I10" s="53"/>
      <c r="J10" s="54"/>
      <c r="K10" s="55"/>
      <c r="L10" s="41" t="s">
        <v>11</v>
      </c>
      <c r="M10" s="7" t="s">
        <v>32</v>
      </c>
      <c r="N10" s="41" t="s">
        <v>17</v>
      </c>
      <c r="O10" s="7" t="s">
        <v>14</v>
      </c>
    </row>
    <row r="11" spans="1:15" s="1" customFormat="1" ht="21.95" customHeight="1" x14ac:dyDescent="0.2">
      <c r="A11" s="68" t="s">
        <v>8</v>
      </c>
      <c r="B11" s="33" t="s">
        <v>26</v>
      </c>
      <c r="C11" s="32">
        <v>58</v>
      </c>
      <c r="D11" s="31">
        <v>0.2</v>
      </c>
      <c r="E11" s="59"/>
      <c r="F11" s="78">
        <f t="shared" ref="F11:F15" si="0">(((C11)*IF(D11=15%,1.18,IF(D11=20%,1.25,IF(D11=23%,1.3,IF(D11=25%,1.35,IF(D11=28%,1.4,IF(D11=30%,1.43,IF(D11=35%,1.54,IF(D11=40%,1.67,IF(D11=45%,1.82,IF(D11=50%,2)))))))))))+(C11*E11))</f>
        <v>72.5</v>
      </c>
      <c r="H11" s="42">
        <v>1</v>
      </c>
      <c r="I11" s="43"/>
      <c r="J11" s="43"/>
      <c r="K11" s="43"/>
      <c r="L11" s="61"/>
      <c r="M11" s="62" t="s">
        <v>41</v>
      </c>
      <c r="N11" s="63" t="str">
        <f>IF((H11*L11)=0,"-----",(H11*L11))</f>
        <v>-----</v>
      </c>
      <c r="O11" s="64" t="str">
        <f t="shared" ref="O11:O13" si="1">IF((H11*L11)=0,"-----",(N11*F11))</f>
        <v>-----</v>
      </c>
    </row>
    <row r="12" spans="1:15" s="1" customFormat="1" ht="21.95" customHeight="1" x14ac:dyDescent="0.25">
      <c r="A12" s="68"/>
      <c r="B12" s="33" t="s">
        <v>27</v>
      </c>
      <c r="C12" s="32">
        <v>60</v>
      </c>
      <c r="D12" s="31">
        <v>0.2</v>
      </c>
      <c r="E12" s="59"/>
      <c r="F12" s="78">
        <f t="shared" si="0"/>
        <v>75</v>
      </c>
      <c r="H12" s="42">
        <v>1</v>
      </c>
      <c r="I12" s="43"/>
      <c r="J12" s="43"/>
      <c r="K12" s="43"/>
      <c r="L12" s="61"/>
      <c r="M12" s="62" t="s">
        <v>41</v>
      </c>
      <c r="N12" s="63" t="str">
        <f>IF((H12*L12)=0,"-----",(H12*L12))</f>
        <v>-----</v>
      </c>
      <c r="O12" s="64" t="str">
        <f t="shared" si="1"/>
        <v>-----</v>
      </c>
    </row>
    <row r="13" spans="1:15" s="1" customFormat="1" ht="21.95" customHeight="1" x14ac:dyDescent="0.2">
      <c r="A13" s="68"/>
      <c r="B13" s="33" t="s">
        <v>28</v>
      </c>
      <c r="C13" s="32">
        <v>1.6</v>
      </c>
      <c r="D13" s="31">
        <v>0.2</v>
      </c>
      <c r="E13" s="59"/>
      <c r="F13" s="78">
        <f t="shared" si="0"/>
        <v>2</v>
      </c>
      <c r="H13" s="42">
        <v>1</v>
      </c>
      <c r="I13" s="43"/>
      <c r="J13" s="43"/>
      <c r="K13" s="43"/>
      <c r="L13" s="61"/>
      <c r="M13" s="62" t="s">
        <v>41</v>
      </c>
      <c r="N13" s="63" t="str">
        <f t="shared" ref="N13" si="2">IF((H13*L13)=0,"-----",(H13*L13))</f>
        <v>-----</v>
      </c>
      <c r="O13" s="64" t="str">
        <f t="shared" si="1"/>
        <v>-----</v>
      </c>
    </row>
    <row r="14" spans="1:15" s="1" customFormat="1" ht="21.95" customHeight="1" x14ac:dyDescent="0.2">
      <c r="A14" s="68"/>
      <c r="B14" s="33" t="s">
        <v>29</v>
      </c>
      <c r="C14" s="32">
        <v>2.4</v>
      </c>
      <c r="D14" s="31">
        <v>0.2</v>
      </c>
      <c r="E14" s="59"/>
      <c r="F14" s="78">
        <f t="shared" si="0"/>
        <v>3</v>
      </c>
      <c r="H14" s="42">
        <v>1</v>
      </c>
      <c r="I14" s="43"/>
      <c r="J14" s="43"/>
      <c r="K14" s="43"/>
      <c r="L14" s="61"/>
      <c r="M14" s="62" t="s">
        <v>41</v>
      </c>
      <c r="N14" s="63" t="str">
        <f t="shared" ref="N14:N15" si="3">IF((H14*L14)=0,"-----",(H14*L14))</f>
        <v>-----</v>
      </c>
      <c r="O14" s="64" t="str">
        <f t="shared" ref="O14:O15" si="4">IF((H14*L14)=0,"-----",(N14*F14))</f>
        <v>-----</v>
      </c>
    </row>
    <row r="15" spans="1:15" s="1" customFormat="1" ht="21.95" customHeight="1" x14ac:dyDescent="0.2">
      <c r="A15" s="69"/>
      <c r="B15" s="28" t="s">
        <v>9</v>
      </c>
      <c r="C15" s="12">
        <v>250</v>
      </c>
      <c r="D15" s="11">
        <v>0.15</v>
      </c>
      <c r="E15" s="60">
        <v>0.02</v>
      </c>
      <c r="F15" s="78">
        <f t="shared" si="0"/>
        <v>300</v>
      </c>
      <c r="H15" s="42">
        <v>1</v>
      </c>
      <c r="I15" s="50"/>
      <c r="J15" s="51"/>
      <c r="K15" s="52"/>
      <c r="L15" s="61">
        <v>1</v>
      </c>
      <c r="M15" s="62" t="s">
        <v>35</v>
      </c>
      <c r="N15" s="63">
        <f t="shared" si="3"/>
        <v>1</v>
      </c>
      <c r="O15" s="64">
        <f t="shared" si="4"/>
        <v>300</v>
      </c>
    </row>
    <row r="16" spans="1:15" s="1" customFormat="1" ht="20.100000000000001" customHeight="1" x14ac:dyDescent="0.2">
      <c r="O16" s="40"/>
    </row>
    <row r="17" spans="1:15" s="1" customFormat="1" ht="20.100000000000001" customHeight="1" x14ac:dyDescent="0.2">
      <c r="A17" s="13" t="s">
        <v>5</v>
      </c>
      <c r="B17" s="13" t="s">
        <v>22</v>
      </c>
      <c r="M17" s="65" t="s">
        <v>17</v>
      </c>
      <c r="N17" s="66"/>
      <c r="O17" s="67">
        <f>SUM(O6:O15)</f>
        <v>6449.4</v>
      </c>
    </row>
    <row r="18" spans="1:15" s="1" customFormat="1" ht="9.9499999999999993" customHeight="1" x14ac:dyDescent="0.2">
      <c r="L18" s="34"/>
      <c r="M18" s="34"/>
    </row>
    <row r="19" spans="1:15" s="1" customFormat="1" ht="20.100000000000001" customHeight="1" x14ac:dyDescent="0.25">
      <c r="A19" s="13" t="s">
        <v>42</v>
      </c>
      <c r="B19" s="13"/>
      <c r="C19" s="6"/>
      <c r="D19" s="6"/>
      <c r="J19" s="35"/>
      <c r="K19" s="37"/>
      <c r="L19" s="36"/>
      <c r="M19" s="36"/>
    </row>
    <row r="20" spans="1:15" s="1" customFormat="1" ht="9.9499999999999993" customHeight="1" x14ac:dyDescent="0.25">
      <c r="J20" s="37"/>
      <c r="K20" s="35"/>
      <c r="L20" s="36"/>
      <c r="M20" s="36"/>
    </row>
    <row r="21" spans="1:15" ht="20.100000000000001" customHeight="1" x14ac:dyDescent="0.25">
      <c r="A21" s="13" t="s">
        <v>36</v>
      </c>
      <c r="B21" s="13"/>
      <c r="C21" s="1"/>
      <c r="D21" s="1"/>
      <c r="E21" s="1"/>
      <c r="G21" s="1"/>
      <c r="I21" s="1"/>
      <c r="J21" s="35"/>
      <c r="K21" s="35"/>
      <c r="L21" s="36"/>
      <c r="M21" s="36"/>
    </row>
    <row r="22" spans="1:15" s="1" customFormat="1" ht="20.100000000000001" customHeight="1" x14ac:dyDescent="0.25">
      <c r="A22" s="13" t="s">
        <v>37</v>
      </c>
      <c r="B22" s="13"/>
      <c r="E22"/>
      <c r="H22" s="13" t="s">
        <v>19</v>
      </c>
      <c r="I22"/>
      <c r="J22" s="37"/>
      <c r="K22" s="37"/>
      <c r="L22" s="36"/>
      <c r="M22" s="36"/>
    </row>
    <row r="23" spans="1:15" s="1" customFormat="1" ht="20.100000000000001" customHeight="1" x14ac:dyDescent="0.25">
      <c r="A23" s="13" t="s">
        <v>38</v>
      </c>
      <c r="B23" s="13"/>
      <c r="C23" s="2"/>
      <c r="D23" s="8"/>
      <c r="H23" s="13" t="s">
        <v>39</v>
      </c>
      <c r="J23"/>
      <c r="K23"/>
      <c r="L23" s="34"/>
      <c r="M23" s="34"/>
    </row>
    <row r="24" spans="1:15" ht="20.100000000000001" customHeight="1" x14ac:dyDescent="0.25">
      <c r="A24" s="13" t="s">
        <v>18</v>
      </c>
      <c r="B24" s="13"/>
      <c r="C24" s="2"/>
      <c r="D24" s="8"/>
      <c r="G24" s="1"/>
      <c r="H24" s="1" t="s">
        <v>40</v>
      </c>
      <c r="L24" s="34"/>
      <c r="M24" s="34"/>
    </row>
    <row r="25" spans="1:15" ht="20.100000000000001" customHeight="1" x14ac:dyDescent="0.25">
      <c r="A25" s="13"/>
      <c r="B25" s="13"/>
    </row>
    <row r="26" spans="1:15" ht="20.100000000000001" customHeight="1" x14ac:dyDescent="0.25"/>
    <row r="27" spans="1:15" ht="20.100000000000001" customHeight="1" x14ac:dyDescent="0.25"/>
    <row r="28" spans="1:15" ht="20.100000000000001" customHeight="1" x14ac:dyDescent="0.25"/>
    <row r="29" spans="1:15" ht="20.100000000000001" customHeight="1" x14ac:dyDescent="0.25"/>
    <row r="30" spans="1:15" ht="20.100000000000001" customHeight="1" x14ac:dyDescent="0.25"/>
  </sheetData>
  <mergeCells count="7">
    <mergeCell ref="A11:A15"/>
    <mergeCell ref="A1:F1"/>
    <mergeCell ref="A2:F2"/>
    <mergeCell ref="A3:F3"/>
    <mergeCell ref="A5:B5"/>
    <mergeCell ref="A6:A8"/>
    <mergeCell ref="A10:B10"/>
  </mergeCells>
  <printOptions horizontalCentered="1"/>
  <pageMargins left="0" right="0" top="0.19685039370078741" bottom="0.39370078740157483" header="0.31496062992125984" footer="0"/>
  <pageSetup paperSize="9" scale="68" orientation="landscape" r:id="rId1"/>
  <headerFoot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Normal="100" workbookViewId="0">
      <selection sqref="A1:F1"/>
    </sheetView>
  </sheetViews>
  <sheetFormatPr defaultRowHeight="15" x14ac:dyDescent="0.25"/>
  <cols>
    <col min="1" max="1" width="14.28515625" customWidth="1"/>
    <col min="2" max="2" width="46" customWidth="1"/>
    <col min="3" max="3" width="12.7109375" customWidth="1"/>
    <col min="4" max="5" width="8.7109375" customWidth="1"/>
    <col min="6" max="6" width="12.7109375" customWidth="1"/>
    <col min="7" max="7" width="4.7109375" customWidth="1"/>
    <col min="8" max="8" width="7.7109375" customWidth="1"/>
    <col min="9" max="9" width="6.7109375" customWidth="1"/>
    <col min="10" max="10" width="10.7109375" customWidth="1"/>
    <col min="11" max="11" width="8.7109375" customWidth="1"/>
    <col min="12" max="12" width="10.7109375" customWidth="1"/>
    <col min="13" max="13" width="6.7109375" customWidth="1"/>
    <col min="14" max="14" width="9.28515625" bestFit="1" customWidth="1"/>
    <col min="15" max="15" width="15.7109375" customWidth="1"/>
  </cols>
  <sheetData>
    <row r="1" spans="1:15" ht="20.100000000000001" customHeight="1" x14ac:dyDescent="0.25">
      <c r="A1" s="70" t="s">
        <v>30</v>
      </c>
      <c r="B1" s="70"/>
      <c r="C1" s="70"/>
      <c r="D1" s="70"/>
      <c r="E1" s="70"/>
      <c r="F1" s="70"/>
    </row>
    <row r="2" spans="1:15" ht="20.100000000000001" customHeight="1" x14ac:dyDescent="0.25">
      <c r="A2" s="70" t="s">
        <v>20</v>
      </c>
      <c r="B2" s="70"/>
      <c r="C2" s="70"/>
      <c r="D2" s="70"/>
      <c r="E2" s="70"/>
      <c r="F2" s="70"/>
      <c r="G2" s="3"/>
      <c r="H2" s="4"/>
    </row>
    <row r="3" spans="1:15" ht="20.100000000000001" customHeight="1" x14ac:dyDescent="0.25">
      <c r="A3" s="70" t="s">
        <v>21</v>
      </c>
      <c r="B3" s="70"/>
      <c r="C3" s="70"/>
      <c r="D3" s="70"/>
      <c r="E3" s="70"/>
      <c r="F3" s="70"/>
      <c r="G3" s="3"/>
      <c r="H3" s="4"/>
    </row>
    <row r="4" spans="1:15" ht="20.100000000000001" customHeight="1" x14ac:dyDescent="0.25">
      <c r="A4" s="30"/>
      <c r="B4" s="6"/>
      <c r="C4" s="6"/>
      <c r="D4" s="6"/>
      <c r="E4" s="6"/>
      <c r="F4" s="3"/>
      <c r="G4" s="3"/>
      <c r="H4" s="4"/>
      <c r="I4" s="5"/>
      <c r="J4" s="5"/>
      <c r="K4" s="5"/>
      <c r="L4" s="38"/>
      <c r="M4" s="38"/>
      <c r="N4" s="39"/>
    </row>
    <row r="5" spans="1:15" ht="30" customHeight="1" x14ac:dyDescent="0.25">
      <c r="A5" s="71" t="s">
        <v>6</v>
      </c>
      <c r="B5" s="72"/>
      <c r="C5" s="7" t="s">
        <v>2</v>
      </c>
      <c r="D5" s="7" t="s">
        <v>1</v>
      </c>
      <c r="E5" s="7" t="s">
        <v>4</v>
      </c>
      <c r="F5" s="7" t="s">
        <v>13</v>
      </c>
      <c r="H5" s="7" t="s">
        <v>15</v>
      </c>
      <c r="I5" s="7" t="s">
        <v>16</v>
      </c>
      <c r="J5" s="7" t="s">
        <v>10</v>
      </c>
      <c r="K5" s="7" t="s">
        <v>12</v>
      </c>
      <c r="L5" s="7" t="s">
        <v>31</v>
      </c>
      <c r="M5" s="7" t="s">
        <v>32</v>
      </c>
      <c r="N5" s="7" t="s">
        <v>17</v>
      </c>
      <c r="O5" s="7" t="s">
        <v>14</v>
      </c>
    </row>
    <row r="6" spans="1:15" s="1" customFormat="1" ht="21.95" customHeight="1" x14ac:dyDescent="0.2">
      <c r="A6" s="73" t="s">
        <v>7</v>
      </c>
      <c r="B6" s="26" t="s">
        <v>23</v>
      </c>
      <c r="C6" s="10">
        <v>36</v>
      </c>
      <c r="D6" s="9">
        <v>0.15</v>
      </c>
      <c r="E6" s="58">
        <v>4.2299999999999997E-2</v>
      </c>
      <c r="F6" s="27">
        <f>(((C6)*IF(D6=15%,1.18,IF(D6=20%,1.25,IF(D6=23%,1.3,IF(D6=25%,1.35,IF(D6=28%,1.4,IF(D6=30%,1.43,IF(D6=35%,1.54,IF(D6=40%,1.67,IF(D6=45%,1.82,IF(D6=50%,2)))))))))))+(C6*E6))</f>
        <v>44.002799999999993</v>
      </c>
      <c r="H6" s="44">
        <v>6</v>
      </c>
      <c r="I6" s="45">
        <v>8.5</v>
      </c>
      <c r="J6" s="45">
        <v>2</v>
      </c>
      <c r="K6" s="45"/>
      <c r="L6" s="61">
        <f>I6*J6</f>
        <v>17</v>
      </c>
      <c r="M6" s="62" t="s">
        <v>33</v>
      </c>
      <c r="N6" s="63">
        <f>IF((H6*L6)=0,"-----",(H6*L6))</f>
        <v>102</v>
      </c>
      <c r="O6" s="64">
        <f>IF((H6*L6)=0,"-----",(N6*F6))</f>
        <v>4488.2855999999992</v>
      </c>
    </row>
    <row r="7" spans="1:15" s="1" customFormat="1" ht="21.95" customHeight="1" x14ac:dyDescent="0.2">
      <c r="A7" s="74"/>
      <c r="B7" s="33" t="s">
        <v>24</v>
      </c>
      <c r="C7" s="32">
        <v>31</v>
      </c>
      <c r="D7" s="31">
        <v>0.15</v>
      </c>
      <c r="E7" s="59">
        <v>-0.309</v>
      </c>
      <c r="F7" s="29">
        <f>(((C7)*IF(D7=15%,1.18,IF(D7=20%,1.25,IF(D7=23%,1.3,IF(D7=25%,1.35,IF(D7=28%,1.4,IF(D7=30%,1.43,IF(D7=35%,1.54,IF(D7=40%,1.67,IF(D7=45%,1.82,IF(D7=50%,2)))))))))))+(C7*E7))</f>
        <v>27.000999999999998</v>
      </c>
      <c r="H7" s="46">
        <v>5.5</v>
      </c>
      <c r="I7" s="47">
        <v>2.5</v>
      </c>
      <c r="J7" s="47">
        <v>2</v>
      </c>
      <c r="K7" s="47"/>
      <c r="L7" s="61">
        <f>I7*J7</f>
        <v>5</v>
      </c>
      <c r="M7" s="62" t="s">
        <v>33</v>
      </c>
      <c r="N7" s="63">
        <f>IF((H7*L7)=0,"-----",(H7*L7))</f>
        <v>27.5</v>
      </c>
      <c r="O7" s="64">
        <f>IF((H7*L7)=0,"-----",(N7*F7))</f>
        <v>742.52749999999992</v>
      </c>
    </row>
    <row r="8" spans="1:15" s="1" customFormat="1" ht="21.95" customHeight="1" x14ac:dyDescent="0.2">
      <c r="A8" s="69"/>
      <c r="B8" s="28" t="s">
        <v>25</v>
      </c>
      <c r="C8" s="12">
        <v>0.8</v>
      </c>
      <c r="D8" s="11">
        <v>0.2</v>
      </c>
      <c r="E8" s="60"/>
      <c r="F8" s="29">
        <f>(((C8)*IF(D8=15%,1.18,IF(D8=20%,1.25,IF(D8=23%,1.3,IF(D8=25%,1.35,IF(D8=28%,1.4,IF(D8=30%,1.43,IF(D8=35%,1.54,IF(D8=40%,1.67,IF(D8=45%,1.82,IF(D8=50%,2)))))))))))+(C8*E8))</f>
        <v>1</v>
      </c>
      <c r="H8" s="48">
        <v>3</v>
      </c>
      <c r="I8" s="49">
        <v>2</v>
      </c>
      <c r="J8" s="49"/>
      <c r="K8" s="49">
        <v>120</v>
      </c>
      <c r="L8" s="61">
        <f>H8*I8*K8</f>
        <v>720</v>
      </c>
      <c r="M8" s="62" t="s">
        <v>34</v>
      </c>
      <c r="N8" s="63">
        <f>IF((L8)=0,"-----",(L8))</f>
        <v>720</v>
      </c>
      <c r="O8" s="64">
        <f>IF((H8*L8)=0,"-----",(N8*F8))</f>
        <v>720</v>
      </c>
    </row>
    <row r="9" spans="1:15" ht="9.9499999999999993" customHeight="1" x14ac:dyDescent="0.25">
      <c r="A9" s="30"/>
      <c r="B9" s="6"/>
      <c r="C9" s="6"/>
      <c r="D9" s="6"/>
      <c r="E9" s="6"/>
      <c r="F9" s="3"/>
      <c r="G9" s="3"/>
      <c r="H9" s="4"/>
      <c r="I9" s="5"/>
      <c r="J9" s="5"/>
      <c r="K9" s="5"/>
      <c r="L9" s="4"/>
      <c r="M9" s="5"/>
      <c r="N9" s="5"/>
      <c r="O9" s="5"/>
    </row>
    <row r="10" spans="1:15" ht="30" customHeight="1" x14ac:dyDescent="0.25">
      <c r="A10" s="71" t="s">
        <v>6</v>
      </c>
      <c r="B10" s="72"/>
      <c r="C10" s="7" t="s">
        <v>2</v>
      </c>
      <c r="D10" s="7" t="s">
        <v>1</v>
      </c>
      <c r="E10" s="7" t="s">
        <v>4</v>
      </c>
      <c r="F10" s="7" t="s">
        <v>13</v>
      </c>
      <c r="H10" s="41" t="s">
        <v>15</v>
      </c>
      <c r="I10" s="53"/>
      <c r="J10" s="54"/>
      <c r="K10" s="55"/>
      <c r="L10" s="41" t="s">
        <v>11</v>
      </c>
      <c r="M10" s="7" t="s">
        <v>32</v>
      </c>
      <c r="N10" s="41" t="s">
        <v>17</v>
      </c>
      <c r="O10" s="7" t="s">
        <v>14</v>
      </c>
    </row>
    <row r="11" spans="1:15" s="1" customFormat="1" ht="21.95" customHeight="1" x14ac:dyDescent="0.2">
      <c r="A11" s="68" t="s">
        <v>8</v>
      </c>
      <c r="B11" s="33" t="s">
        <v>26</v>
      </c>
      <c r="C11" s="32">
        <v>58</v>
      </c>
      <c r="D11" s="31">
        <v>0.2</v>
      </c>
      <c r="E11" s="59"/>
      <c r="F11" s="29">
        <f t="shared" ref="F11:F15" si="0">(((C11)*IF(D11=15%,1.18,IF(D11=20%,1.25,IF(D11=23%,1.3,IF(D11=25%,1.35,IF(D11=28%,1.4,IF(D11=30%,1.43,IF(D11=35%,1.54,IF(D11=40%,1.67,IF(D11=45%,1.82,IF(D11=50%,2)))))))))))+(C11*E11))</f>
        <v>72.5</v>
      </c>
      <c r="H11" s="42">
        <v>1</v>
      </c>
      <c r="I11" s="43"/>
      <c r="J11" s="43"/>
      <c r="K11" s="43"/>
      <c r="L11" s="61">
        <v>2</v>
      </c>
      <c r="M11" s="62" t="s">
        <v>41</v>
      </c>
      <c r="N11" s="63">
        <f>IF((H11*L11)=0,"-----",(H11*L11))</f>
        <v>2</v>
      </c>
      <c r="O11" s="64">
        <f t="shared" ref="O11:O15" si="1">IF((H11*L11)=0,"-----",(N11*F11))</f>
        <v>145</v>
      </c>
    </row>
    <row r="12" spans="1:15" s="1" customFormat="1" ht="21.95" customHeight="1" x14ac:dyDescent="0.25">
      <c r="A12" s="68"/>
      <c r="B12" s="33" t="s">
        <v>27</v>
      </c>
      <c r="C12" s="32">
        <v>60</v>
      </c>
      <c r="D12" s="31">
        <v>0.2</v>
      </c>
      <c r="E12" s="59"/>
      <c r="F12" s="29">
        <f t="shared" si="0"/>
        <v>75</v>
      </c>
      <c r="H12" s="42">
        <v>1</v>
      </c>
      <c r="I12" s="43"/>
      <c r="J12" s="43"/>
      <c r="K12" s="43"/>
      <c r="L12" s="61">
        <v>1</v>
      </c>
      <c r="M12" s="62" t="s">
        <v>41</v>
      </c>
      <c r="N12" s="63">
        <f>IF((H12*L12)=0,"-----",(H12*L12))</f>
        <v>1</v>
      </c>
      <c r="O12" s="64">
        <f t="shared" si="1"/>
        <v>75</v>
      </c>
    </row>
    <row r="13" spans="1:15" s="1" customFormat="1" ht="21.95" customHeight="1" x14ac:dyDescent="0.2">
      <c r="A13" s="68"/>
      <c r="B13" s="33" t="s">
        <v>28</v>
      </c>
      <c r="C13" s="32">
        <v>1.6</v>
      </c>
      <c r="D13" s="31">
        <v>0.2</v>
      </c>
      <c r="E13" s="59"/>
      <c r="F13" s="29">
        <f t="shared" si="0"/>
        <v>2</v>
      </c>
      <c r="H13" s="42">
        <v>1</v>
      </c>
      <c r="I13" s="43"/>
      <c r="J13" s="43"/>
      <c r="K13" s="43"/>
      <c r="L13" s="61">
        <v>10</v>
      </c>
      <c r="M13" s="62" t="s">
        <v>41</v>
      </c>
      <c r="N13" s="63">
        <f t="shared" ref="N13:N15" si="2">IF((H13*L13)=0,"-----",(H13*L13))</f>
        <v>10</v>
      </c>
      <c r="O13" s="64">
        <f t="shared" si="1"/>
        <v>20</v>
      </c>
    </row>
    <row r="14" spans="1:15" s="1" customFormat="1" ht="21.95" customHeight="1" x14ac:dyDescent="0.2">
      <c r="A14" s="68"/>
      <c r="B14" s="33" t="s">
        <v>29</v>
      </c>
      <c r="C14" s="32">
        <v>2.4</v>
      </c>
      <c r="D14" s="31">
        <v>0.2</v>
      </c>
      <c r="E14" s="59"/>
      <c r="F14" s="29">
        <f t="shared" si="0"/>
        <v>3</v>
      </c>
      <c r="H14" s="42">
        <v>1</v>
      </c>
      <c r="I14" s="43"/>
      <c r="J14" s="43"/>
      <c r="K14" s="43"/>
      <c r="L14" s="61">
        <v>10</v>
      </c>
      <c r="M14" s="62" t="s">
        <v>41</v>
      </c>
      <c r="N14" s="63">
        <f t="shared" si="2"/>
        <v>10</v>
      </c>
      <c r="O14" s="64">
        <f t="shared" si="1"/>
        <v>30</v>
      </c>
    </row>
    <row r="15" spans="1:15" s="1" customFormat="1" ht="21.95" customHeight="1" x14ac:dyDescent="0.2">
      <c r="A15" s="69"/>
      <c r="B15" s="28" t="s">
        <v>9</v>
      </c>
      <c r="C15" s="12">
        <v>250</v>
      </c>
      <c r="D15" s="11">
        <v>0.15</v>
      </c>
      <c r="E15" s="60">
        <v>0.02</v>
      </c>
      <c r="F15" s="29">
        <f t="shared" si="0"/>
        <v>300</v>
      </c>
      <c r="H15" s="42">
        <v>1</v>
      </c>
      <c r="I15" s="50"/>
      <c r="J15" s="51"/>
      <c r="K15" s="52"/>
      <c r="L15" s="61">
        <v>1</v>
      </c>
      <c r="M15" s="62" t="s">
        <v>35</v>
      </c>
      <c r="N15" s="63">
        <f t="shared" si="2"/>
        <v>1</v>
      </c>
      <c r="O15" s="64">
        <f t="shared" si="1"/>
        <v>300</v>
      </c>
    </row>
    <row r="16" spans="1:15" s="1" customFormat="1" ht="20.100000000000001" customHeight="1" x14ac:dyDescent="0.2">
      <c r="O16" s="40"/>
    </row>
    <row r="17" spans="1:15" s="1" customFormat="1" ht="20.100000000000001" customHeight="1" x14ac:dyDescent="0.2">
      <c r="A17" s="13" t="s">
        <v>5</v>
      </c>
      <c r="B17" s="13" t="s">
        <v>22</v>
      </c>
      <c r="M17" s="65" t="s">
        <v>17</v>
      </c>
      <c r="N17" s="66"/>
      <c r="O17" s="67">
        <f>SUM(O6:O15)</f>
        <v>6520.8130999999994</v>
      </c>
    </row>
    <row r="18" spans="1:15" s="1" customFormat="1" ht="9.9499999999999993" customHeight="1" x14ac:dyDescent="0.2">
      <c r="L18" s="34"/>
      <c r="M18" s="34"/>
    </row>
    <row r="19" spans="1:15" s="1" customFormat="1" ht="20.100000000000001" customHeight="1" x14ac:dyDescent="0.25">
      <c r="A19" s="13" t="s">
        <v>43</v>
      </c>
      <c r="B19" s="13"/>
      <c r="C19" s="6"/>
      <c r="D19" s="6"/>
      <c r="J19" s="35"/>
      <c r="K19" s="37"/>
      <c r="L19" s="36"/>
      <c r="M19" s="36"/>
    </row>
    <row r="20" spans="1:15" s="1" customFormat="1" ht="9.9499999999999993" customHeight="1" x14ac:dyDescent="0.25">
      <c r="J20" s="37"/>
      <c r="K20" s="35"/>
      <c r="L20" s="36"/>
      <c r="M20" s="36"/>
    </row>
    <row r="21" spans="1:15" ht="20.100000000000001" customHeight="1" x14ac:dyDescent="0.25">
      <c r="A21" s="13" t="s">
        <v>36</v>
      </c>
      <c r="B21" s="13"/>
      <c r="C21" s="1"/>
      <c r="D21" s="1"/>
      <c r="E21" s="1"/>
      <c r="G21" s="1"/>
      <c r="I21" s="1"/>
      <c r="J21" s="35"/>
      <c r="K21" s="35"/>
      <c r="L21" s="36"/>
      <c r="M21" s="36"/>
    </row>
    <row r="22" spans="1:15" s="1" customFormat="1" ht="20.100000000000001" customHeight="1" x14ac:dyDescent="0.25">
      <c r="A22" s="13" t="s">
        <v>37</v>
      </c>
      <c r="B22" s="13"/>
      <c r="E22"/>
      <c r="H22" s="13" t="s">
        <v>19</v>
      </c>
      <c r="I22"/>
      <c r="J22" s="37"/>
      <c r="K22" s="37"/>
      <c r="L22" s="36"/>
      <c r="M22" s="36"/>
    </row>
    <row r="23" spans="1:15" s="1" customFormat="1" ht="20.100000000000001" customHeight="1" x14ac:dyDescent="0.25">
      <c r="A23" s="13" t="s">
        <v>38</v>
      </c>
      <c r="B23" s="13"/>
      <c r="C23" s="2"/>
      <c r="D23" s="8"/>
      <c r="H23" s="13" t="s">
        <v>39</v>
      </c>
      <c r="J23"/>
      <c r="K23"/>
      <c r="L23" s="34"/>
      <c r="M23" s="34"/>
    </row>
    <row r="24" spans="1:15" ht="20.100000000000001" customHeight="1" x14ac:dyDescent="0.25">
      <c r="A24" s="13" t="s">
        <v>18</v>
      </c>
      <c r="B24" s="13"/>
      <c r="C24" s="2"/>
      <c r="D24" s="8"/>
      <c r="G24" s="1"/>
      <c r="H24" s="1" t="s">
        <v>40</v>
      </c>
      <c r="L24" s="34"/>
      <c r="M24" s="34"/>
    </row>
    <row r="25" spans="1:15" ht="20.100000000000001" customHeight="1" x14ac:dyDescent="0.25">
      <c r="A25" s="13"/>
      <c r="B25" s="13"/>
    </row>
    <row r="26" spans="1:15" ht="20.100000000000001" customHeight="1" x14ac:dyDescent="0.25"/>
    <row r="27" spans="1:15" ht="20.100000000000001" customHeight="1" x14ac:dyDescent="0.25"/>
    <row r="28" spans="1:15" ht="20.100000000000001" customHeight="1" x14ac:dyDescent="0.25"/>
  </sheetData>
  <mergeCells count="7">
    <mergeCell ref="A10:B10"/>
    <mergeCell ref="A11:A15"/>
    <mergeCell ref="A1:F1"/>
    <mergeCell ref="A2:F2"/>
    <mergeCell ref="A3:F3"/>
    <mergeCell ref="A5:B5"/>
    <mergeCell ref="A6:A8"/>
  </mergeCells>
  <printOptions horizontalCentered="1"/>
  <pageMargins left="0" right="0" top="0.19685039370078741" bottom="0.39370078740157483" header="0.31496062992125984" footer="0"/>
  <pageSetup paperSize="9" scale="68" orientation="landscape" r:id="rId1"/>
  <headerFooter>
    <oddFooter>&amp;C&amp;P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6"/>
  <sheetViews>
    <sheetView zoomScaleNormal="100" workbookViewId="0">
      <selection activeCell="G13" sqref="G13"/>
    </sheetView>
  </sheetViews>
  <sheetFormatPr defaultRowHeight="15" x14ac:dyDescent="0.25"/>
  <sheetData>
    <row r="4" spans="2:3" ht="15.75" thickBot="1" x14ac:dyDescent="0.3"/>
    <row r="5" spans="2:3" ht="30" customHeight="1" thickBot="1" x14ac:dyDescent="0.3">
      <c r="B5" s="75" t="s">
        <v>3</v>
      </c>
      <c r="C5" s="76"/>
    </row>
    <row r="6" spans="2:3" ht="30" customHeight="1" x14ac:dyDescent="0.25">
      <c r="B6" s="57">
        <v>0.1</v>
      </c>
      <c r="C6" s="56">
        <v>1.1000000000000001</v>
      </c>
    </row>
    <row r="7" spans="2:3" ht="30" customHeight="1" x14ac:dyDescent="0.25">
      <c r="B7" s="14">
        <v>0.15</v>
      </c>
      <c r="C7" s="15">
        <v>1.18</v>
      </c>
    </row>
    <row r="8" spans="2:3" ht="30" customHeight="1" x14ac:dyDescent="0.25">
      <c r="B8" s="16">
        <v>0.2</v>
      </c>
      <c r="C8" s="17">
        <v>1.25</v>
      </c>
    </row>
    <row r="9" spans="2:3" ht="30" customHeight="1" x14ac:dyDescent="0.25">
      <c r="B9" s="18">
        <v>0.23</v>
      </c>
      <c r="C9" s="19">
        <v>1.3</v>
      </c>
    </row>
    <row r="10" spans="2:3" ht="30" customHeight="1" x14ac:dyDescent="0.25">
      <c r="B10" s="18">
        <v>0.25</v>
      </c>
      <c r="C10" s="19">
        <v>1.35</v>
      </c>
    </row>
    <row r="11" spans="2:3" ht="30" customHeight="1" x14ac:dyDescent="0.25">
      <c r="B11" s="18">
        <v>0.28000000000000003</v>
      </c>
      <c r="C11" s="19">
        <v>1.4</v>
      </c>
    </row>
    <row r="12" spans="2:3" ht="30" customHeight="1" x14ac:dyDescent="0.25">
      <c r="B12" s="20">
        <v>0.3</v>
      </c>
      <c r="C12" s="19">
        <v>1.43</v>
      </c>
    </row>
    <row r="13" spans="2:3" ht="30" customHeight="1" x14ac:dyDescent="0.25">
      <c r="B13" s="14">
        <v>0.35</v>
      </c>
      <c r="C13" s="15">
        <v>1.54</v>
      </c>
    </row>
    <row r="14" spans="2:3" ht="30" customHeight="1" x14ac:dyDescent="0.25">
      <c r="B14" s="21">
        <v>0.4</v>
      </c>
      <c r="C14" s="22">
        <v>1.67</v>
      </c>
    </row>
    <row r="15" spans="2:3" ht="30" customHeight="1" x14ac:dyDescent="0.25">
      <c r="B15" s="23">
        <v>0.45</v>
      </c>
      <c r="C15" s="22">
        <v>1.82</v>
      </c>
    </row>
    <row r="16" spans="2:3" ht="30" customHeight="1" thickBot="1" x14ac:dyDescent="0.3">
      <c r="B16" s="24">
        <v>0.5</v>
      </c>
      <c r="C16" s="25">
        <v>2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OFF.826 LAV in ECONOMIA</vt:lpstr>
      <vt:lpstr>CONSUNTIVO LAVORI 07-2016</vt:lpstr>
      <vt:lpstr>fattore di ricarica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Nicola</cp:lastModifiedBy>
  <cp:lastPrinted>2015-05-20T16:38:21Z</cp:lastPrinted>
  <dcterms:created xsi:type="dcterms:W3CDTF">2010-04-28T09:24:56Z</dcterms:created>
  <dcterms:modified xsi:type="dcterms:W3CDTF">2017-03-21T09:55:42Z</dcterms:modified>
</cp:coreProperties>
</file>